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firstSheet="1" activeTab="3"/>
  </bookViews>
  <sheets>
    <sheet name="Sheet1" sheetId="1" r:id="rId1"/>
    <sheet name="Introduction" sheetId="2" r:id="rId2"/>
    <sheet name="Flock Inventory" sheetId="3" r:id="rId3"/>
    <sheet name="Income" sheetId="4" r:id="rId4"/>
    <sheet name="Operating Costs" sheetId="5" r:id="rId5"/>
    <sheet name="Feed Costs" sheetId="6" r:id="rId6"/>
    <sheet name="Labour" sheetId="7" r:id="rId7"/>
    <sheet name="Fixed Costs" sheetId="8" r:id="rId8"/>
    <sheet name="Result" sheetId="9" r:id="rId9"/>
  </sheets>
  <definedNames>
    <definedName name="_xlfn.IFERROR" hidden="1">#NAME?</definedName>
    <definedName name="_xlnm.Print_Area" localSheetId="2">'Flock Inventory'!$A$1:$J$21</definedName>
  </definedNames>
  <calcPr fullCalcOnLoad="1"/>
</workbook>
</file>

<file path=xl/sharedStrings.xml><?xml version="1.0" encoding="utf-8"?>
<sst xmlns="http://schemas.openxmlformats.org/spreadsheetml/2006/main" count="235" uniqueCount="194">
  <si>
    <t>Number of Ewes</t>
  </si>
  <si>
    <t>Number of Rams</t>
  </si>
  <si>
    <t>FLOCK INVENTORY</t>
  </si>
  <si>
    <t>INCOME</t>
  </si>
  <si>
    <t>Total Lambs Born</t>
  </si>
  <si>
    <t xml:space="preserve">  Wool Sales</t>
  </si>
  <si>
    <t xml:space="preserve">  Sheep Shearing</t>
  </si>
  <si>
    <t xml:space="preserve">  Equipment Repairs</t>
  </si>
  <si>
    <t xml:space="preserve">  Accounting Costs</t>
  </si>
  <si>
    <t xml:space="preserve">  Insurance Costs</t>
  </si>
  <si>
    <t xml:space="preserve">  Taxes</t>
  </si>
  <si>
    <t>RESULTS</t>
  </si>
  <si>
    <t xml:space="preserve">  Total Operating Costs</t>
  </si>
  <si>
    <t xml:space="preserve">  Interest on Loans</t>
  </si>
  <si>
    <t>Lamb Mortality Pre-Wean</t>
  </si>
  <si>
    <t>Lamb Mortality Post-Wean</t>
  </si>
  <si>
    <t xml:space="preserve">  Vet Costs for Breeding Sheep</t>
  </si>
  <si>
    <t xml:space="preserve">  Vet Costs for Lambs</t>
  </si>
  <si>
    <t xml:space="preserve">      $Cost per bale</t>
  </si>
  <si>
    <t xml:space="preserve">      #Feeding Days</t>
  </si>
  <si>
    <t xml:space="preserve">      $Cost per tonne</t>
  </si>
  <si>
    <t xml:space="preserve">      Lbs fed per day</t>
  </si>
  <si>
    <t>Cull Ewes</t>
  </si>
  <si>
    <t>Ewe Mortality</t>
  </si>
  <si>
    <t xml:space="preserve">  Market Lamb Sales</t>
  </si>
  <si>
    <t xml:space="preserve">  Additional Income</t>
  </si>
  <si>
    <t xml:space="preserve">  Government Subsidies</t>
  </si>
  <si>
    <t>FEED COSTS</t>
  </si>
  <si>
    <t xml:space="preserve">  Wildlife Compensation</t>
  </si>
  <si>
    <t>Cull Rams</t>
  </si>
  <si>
    <t xml:space="preserve">  Breeding Stock Sales</t>
  </si>
  <si>
    <t xml:space="preserve">  Feeder Lamb Purchases</t>
  </si>
  <si>
    <t xml:space="preserve">  Building Maintenance &amp; Repairs</t>
  </si>
  <si>
    <t xml:space="preserve">  Value Added or Processing Costs</t>
  </si>
  <si>
    <t xml:space="preserve">  Bedding Costs</t>
  </si>
  <si>
    <t xml:space="preserve">  Manure Removal</t>
  </si>
  <si>
    <t>LABOUR</t>
  </si>
  <si>
    <t xml:space="preserve">  Land Charges</t>
  </si>
  <si>
    <t xml:space="preserve">  Miscellaneous Costs</t>
  </si>
  <si>
    <t xml:space="preserve">  Hauling</t>
  </si>
  <si>
    <t xml:space="preserve">  Marketing</t>
  </si>
  <si>
    <t xml:space="preserve">  Supplies</t>
  </si>
  <si>
    <t xml:space="preserve">  Depreciation</t>
  </si>
  <si>
    <t>FIXED COSTS</t>
  </si>
  <si>
    <t xml:space="preserve">  Total Feed Costs</t>
  </si>
  <si>
    <t xml:space="preserve">  Total Labour Costs</t>
  </si>
  <si>
    <t xml:space="preserve">  Total Fixed Costs</t>
  </si>
  <si>
    <t>TOTAL COST OF PRODUCTION</t>
  </si>
  <si>
    <t>TOTAL INCOME</t>
  </si>
  <si>
    <t>COST OF PRODUCTION</t>
  </si>
  <si>
    <t>Total number of breeding ewes</t>
  </si>
  <si>
    <t>Total number of breeding rams</t>
  </si>
  <si>
    <t>Total number of lambs born, including stillborns</t>
  </si>
  <si>
    <t>Ewe and ram lambs kept for replacement and expanding flock</t>
  </si>
  <si>
    <t>Lambs lost before 50 days of age, including abortions and stillborns</t>
  </si>
  <si>
    <t>Lambs lost after 50 days</t>
  </si>
  <si>
    <t>Lambs sold as market lambs, feeder lambs, and breeding stock to other producers</t>
  </si>
  <si>
    <t>Ewes lost to disease, predators, etc.,</t>
  </si>
  <si>
    <t>Ewes culled and sold</t>
  </si>
  <si>
    <t>Rams culled and sold</t>
  </si>
  <si>
    <t xml:space="preserve">          Feeder Lamb Sales</t>
  </si>
  <si>
    <t xml:space="preserve">          Finished Lamb Sales</t>
  </si>
  <si>
    <t>Feeder Lambs Purchased</t>
  </si>
  <si>
    <t>Lambs Sold</t>
  </si>
  <si>
    <t>Lambs purchased off-farm for finishing</t>
  </si>
  <si>
    <t>Revenue generated from lambs sold before slaughter weight</t>
  </si>
  <si>
    <t>Revenue generated from lambs sold at slaughter weight</t>
  </si>
  <si>
    <t>Revenue generated from ewes, rams, and lambs sold for breeding</t>
  </si>
  <si>
    <t xml:space="preserve">  Cull Ewes and Rams</t>
  </si>
  <si>
    <t>Revenue generated from culled ewes and rams</t>
  </si>
  <si>
    <t>Monies received for losses due to wildlife predation</t>
  </si>
  <si>
    <t>Revenue generated from processed and raw dairy sales and tanned hide sales (totals)</t>
  </si>
  <si>
    <t>Revenue generated from raw wool sales and processed wool sales</t>
  </si>
  <si>
    <t>Includes vaccinations, deworming, drugs, and vet calls for breeding sheep</t>
  </si>
  <si>
    <t>Includes vaccinations, deworming, drugs, and vet calls for lambs</t>
  </si>
  <si>
    <t>Shearing fees and additional labour</t>
  </si>
  <si>
    <t>Lambs purchased off-farm to be sold at slaughter weight</t>
  </si>
  <si>
    <t>Includes sale commissions, advertising costs, etc.,</t>
  </si>
  <si>
    <t>Livestock transportation costs</t>
  </si>
  <si>
    <t>Includes Meat, Dairy and Wool processing costs</t>
  </si>
  <si>
    <t xml:space="preserve">  Forage</t>
  </si>
  <si>
    <t xml:space="preserve">  Grain</t>
  </si>
  <si>
    <t xml:space="preserve">  Protein Supplement</t>
  </si>
  <si>
    <t xml:space="preserve">  Other Feed</t>
  </si>
  <si>
    <t xml:space="preserve">  Salt &amp; Minerals</t>
  </si>
  <si>
    <t xml:space="preserve">  Pasture Costs</t>
  </si>
  <si>
    <t>RAM</t>
  </si>
  <si>
    <t>LAMB</t>
  </si>
  <si>
    <t xml:space="preserve">      Fence Maintenance</t>
  </si>
  <si>
    <t xml:space="preserve">      Fertilizer</t>
  </si>
  <si>
    <t xml:space="preserve">      Miscellaneous</t>
  </si>
  <si>
    <t xml:space="preserve"> </t>
  </si>
  <si>
    <t>Total</t>
  </si>
  <si>
    <t xml:space="preserve">      Labour Rate</t>
  </si>
  <si>
    <t xml:space="preserve">      % of time to sheep enterprise</t>
  </si>
  <si>
    <t xml:space="preserve">      Labour Hours</t>
  </si>
  <si>
    <t xml:space="preserve">  Hired Labour</t>
  </si>
  <si>
    <t xml:space="preserve">  Family Labour</t>
  </si>
  <si>
    <t>Property taxes</t>
  </si>
  <si>
    <t xml:space="preserve">  % of Fixed Costs to allocate to Sheep Enterprise</t>
  </si>
  <si>
    <t>Total Fixed Costs</t>
  </si>
  <si>
    <t>Fixed Costs to Sheep Enterprise</t>
  </si>
  <si>
    <t>Per Ewe</t>
  </si>
  <si>
    <t>Per Marketed Lamb</t>
  </si>
  <si>
    <t>This cost of production tool is designed to assist producers with calculating their annual cost of production.</t>
  </si>
  <si>
    <t>Cost of Production Tool - Sheep</t>
  </si>
  <si>
    <t xml:space="preserve">The tool will also calculate your total cost of production per ewe and per lamb marketed.  </t>
  </si>
  <si>
    <t>Christina Jones</t>
  </si>
  <si>
    <t>Nova Scotia Department of Agriculture</t>
  </si>
  <si>
    <t>Economist</t>
  </si>
  <si>
    <t>Jonathan Wort</t>
  </si>
  <si>
    <t>Ruminent Specialist</t>
  </si>
  <si>
    <t>902-896-0277 ext 232</t>
  </si>
  <si>
    <t>For questions, assistance, or feedback with this tool, please contact:</t>
  </si>
  <si>
    <t>jonescm@gov.ns.ca</t>
  </si>
  <si>
    <t>You can use this tool to analyze previous years' performance or to help with future budget and management decisions.</t>
  </si>
  <si>
    <t>Labour rate - $/hour</t>
  </si>
  <si>
    <t>Family labour hours</t>
  </si>
  <si>
    <t>Owners' labour hours</t>
  </si>
  <si>
    <t xml:space="preserve">  Water Tax (if applicable)</t>
  </si>
  <si>
    <t>If you are charged a flat rate for water by your Municipality.  If you are charged by your usage, it should be inputed with your fuel &amp; utility under the Operating Cost tab.</t>
  </si>
  <si>
    <t xml:space="preserve">  Fuel</t>
  </si>
  <si>
    <t xml:space="preserve">  Utilities</t>
  </si>
  <si>
    <t>NET PROFIT/LOSS</t>
  </si>
  <si>
    <t>Lambs Retained (replacement &amp; expansion)</t>
  </si>
  <si>
    <t>Inventory at beginning of year (i.e. Jan 1st)</t>
  </si>
  <si>
    <t>Feeder Lambs</t>
  </si>
  <si>
    <t>Retained Ewe lambs</t>
  </si>
  <si>
    <t>Lambs from previous production year that were not ready for market</t>
  </si>
  <si>
    <t>Ewe lambs retained from previous year for breeding</t>
  </si>
  <si>
    <t>Breeding Ewes Purchased</t>
  </si>
  <si>
    <t>Breeding Rams Purchased</t>
  </si>
  <si>
    <t xml:space="preserve">Rams purchased for breeding </t>
  </si>
  <si>
    <t>Ewes purchased for breeding</t>
  </si>
  <si>
    <t>END OF YEAR INVENTORY</t>
  </si>
  <si>
    <t>Number of breeding ewes</t>
  </si>
  <si>
    <t>Number of breeding rams</t>
  </si>
  <si>
    <t>Lambs born or purchased in this production year that were not ready for market</t>
  </si>
  <si>
    <t>Lambs born in this production year that are retained for breeding</t>
  </si>
  <si>
    <t>Inventory Changes</t>
  </si>
  <si>
    <t>Breeding Ewes Sold</t>
  </si>
  <si>
    <t>Ewes sold for breeding stock from current breeding ewe flock</t>
  </si>
  <si>
    <t>902-893-4568</t>
  </si>
  <si>
    <t>Perennia</t>
  </si>
  <si>
    <t>jwort@perennia.ca</t>
  </si>
  <si>
    <t>Average $ per Head</t>
  </si>
  <si>
    <t># of Head Sold</t>
  </si>
  <si>
    <t># of Lbs Sold</t>
  </si>
  <si>
    <t>Average $ per Lb</t>
  </si>
  <si>
    <t xml:space="preserve">          Ewes</t>
  </si>
  <si>
    <t xml:space="preserve">          Rams</t>
  </si>
  <si>
    <t xml:space="preserve">          Lambs</t>
  </si>
  <si>
    <t xml:space="preserve">          Processed Wool</t>
  </si>
  <si>
    <t xml:space="preserve">          Raw Wool</t>
  </si>
  <si>
    <t xml:space="preserve">          Processed Milk Sales</t>
  </si>
  <si>
    <t xml:space="preserve">          Raw Milk Sales</t>
  </si>
  <si>
    <t xml:space="preserve">          Tan Hide Sales</t>
  </si>
  <si>
    <t xml:space="preserve">          HST Rebate </t>
  </si>
  <si>
    <t xml:space="preserve">          Production Subsidies</t>
  </si>
  <si>
    <t># of Head Awarded</t>
  </si>
  <si>
    <t xml:space="preserve">          Wildlife Compensation</t>
  </si>
  <si>
    <t>Monies received from Government (totals)</t>
  </si>
  <si>
    <t>TOTAL OPERATING COSTS</t>
  </si>
  <si>
    <r>
      <t>These costs are</t>
    </r>
    <r>
      <rPr>
        <b/>
        <sz val="10"/>
        <rFont val="Arial"/>
        <family val="2"/>
      </rPr>
      <t xml:space="preserve"> totals</t>
    </r>
    <r>
      <rPr>
        <sz val="10"/>
        <rFont val="Arial"/>
        <family val="2"/>
      </rPr>
      <t xml:space="preserve"> per animal group, not per head</t>
    </r>
  </si>
  <si>
    <t>TOTAL FEED COSTS</t>
  </si>
  <si>
    <t>Total hired labour hours</t>
  </si>
  <si>
    <t>TOTAL COST OF LABOUR</t>
  </si>
  <si>
    <t>Subtotal</t>
  </si>
  <si>
    <t>Subtotal per group</t>
  </si>
  <si>
    <t>Rate 1</t>
  </si>
  <si>
    <t>Rate 2</t>
  </si>
  <si>
    <t>Rate 3</t>
  </si>
  <si>
    <t>Rate 4</t>
  </si>
  <si>
    <t>Total depreciation as calculated on latest income tax statement</t>
  </si>
  <si>
    <t>Enter 0-100 (per cent). For example, if you allocate 30% of your fixed costs to your sheep enterprise,</t>
  </si>
  <si>
    <t>50 for half their time, etc.,</t>
  </si>
  <si>
    <t>$Cost per bale is the purchase price per bale OR how much it costs you to make one bale of forage</t>
  </si>
  <si>
    <t>i.e. One bale every two days is 0.5, or every three days 0.33.</t>
  </si>
  <si>
    <r>
      <t xml:space="preserve">      #Bales per day</t>
    </r>
    <r>
      <rPr>
        <sz val="10"/>
        <color indexed="10"/>
        <rFont val="Arial"/>
        <family val="2"/>
      </rPr>
      <t>**</t>
    </r>
  </si>
  <si>
    <t xml:space="preserve">**If you use less than a bale per day, use a decimal.  </t>
  </si>
  <si>
    <t>*If you do not know your break down per animal group, put your totals in the ewe column.</t>
  </si>
  <si>
    <r>
      <t>EWE</t>
    </r>
    <r>
      <rPr>
        <b/>
        <sz val="10"/>
        <color indexed="10"/>
        <rFont val="Arial"/>
        <family val="2"/>
      </rPr>
      <t>*</t>
    </r>
  </si>
  <si>
    <t>enter 30.  (Keep in mind you must allocate the remaining 70% to other operations on your farm.)</t>
  </si>
  <si>
    <t>Use yearly totals</t>
  </si>
  <si>
    <t>OPERATING COSTS - Sheep Enterprise (excluding feed and labour costs)</t>
  </si>
  <si>
    <t>You can use the total fixed costs for your entire farm and allocate a percentage to the sheep enterprise.</t>
  </si>
  <si>
    <t>Use the columns if you pay different labour rates, if not, you can put the total hours paid and appropriate labour rate under column Rate 1.</t>
  </si>
  <si>
    <t xml:space="preserve">  Owners' Labour</t>
  </si>
  <si>
    <t>Enter 0-100 (per cent).  If the employee(s) spent all of their time with the sheep enterprise enter 100,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</si>
  <si>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 Capital investments are not included in the year to year costs because of the variation in ammortization from operation to operation. Individual producers should determine how they will allocate</t>
    </r>
  </si>
  <si>
    <t xml:space="preserve">the capital costs/investments to various enterprises within the farm (i.e. tractor purchase - a producer may use the tractor for sheep and beef production, therefore, the cost will be attributed to each </t>
  </si>
  <si>
    <r>
      <t xml:space="preserve">****It is important to note the information provided by the calculator is only as accurate as the information </t>
    </r>
    <r>
      <rPr>
        <b/>
        <sz val="10"/>
        <rFont val="Arial"/>
        <family val="2"/>
      </rPr>
      <t>you</t>
    </r>
    <r>
      <rPr>
        <sz val="10"/>
        <rFont val="Arial"/>
        <family val="0"/>
      </rPr>
      <t xml:space="preserve"> enter.</t>
    </r>
  </si>
  <si>
    <t>of these enterprises). The results of this tool will calculate the return on your sheep operation (net profit/loss) that is available to pay for your capital investments.</t>
  </si>
  <si>
    <t>This is your beginning inventory for the next production year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</si>
</sst>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h:mm:ss\ AM/PM"/>
    <numFmt numFmtId="176" formatCode="&quot;$&quot;#,##0.00"/>
    <numFmt numFmtId="177" formatCode="&quot;$&quot;#,##0.0"/>
    <numFmt numFmtId="178" formatCode="&quot;$&quot;#,##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47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1" fontId="0" fillId="6" borderId="0" xfId="0" applyNumberFormat="1" applyFont="1" applyFill="1" applyBorder="1" applyAlignment="1">
      <alignment horizontal="left" indent="1"/>
    </xf>
    <xf numFmtId="0" fontId="0" fillId="6" borderId="0" xfId="0" applyFont="1" applyFill="1" applyBorder="1" applyAlignment="1">
      <alignment horizontal="left" indent="1"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0" xfId="53" applyFill="1" applyAlignment="1" applyProtection="1">
      <alignment/>
      <protection/>
    </xf>
    <xf numFmtId="0" fontId="5" fillId="6" borderId="0" xfId="0" applyFont="1" applyFill="1" applyAlignment="1">
      <alignment/>
    </xf>
    <xf numFmtId="0" fontId="4" fillId="6" borderId="0" xfId="0" applyFont="1" applyFill="1" applyBorder="1" applyAlignment="1">
      <alignment/>
    </xf>
    <xf numFmtId="0" fontId="4" fillId="6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1" fontId="0" fillId="6" borderId="0" xfId="0" applyNumberFormat="1" applyFont="1" applyFill="1" applyBorder="1" applyAlignment="1" applyProtection="1">
      <alignment horizontal="left" indent="1"/>
      <protection/>
    </xf>
    <xf numFmtId="0" fontId="0" fillId="6" borderId="0" xfId="0" applyFont="1" applyFill="1" applyBorder="1" applyAlignment="1" applyProtection="1">
      <alignment/>
      <protection locked="0"/>
    </xf>
    <xf numFmtId="0" fontId="4" fillId="6" borderId="0" xfId="0" applyFont="1" applyFill="1" applyBorder="1" applyAlignment="1">
      <alignment horizontal="right"/>
    </xf>
    <xf numFmtId="0" fontId="4" fillId="6" borderId="0" xfId="0" applyFont="1" applyFill="1" applyAlignment="1">
      <alignment horizontal="right"/>
    </xf>
    <xf numFmtId="0" fontId="45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2" fontId="0" fillId="0" borderId="1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1" xfId="0" applyNumberFormat="1" applyFont="1" applyFill="1" applyBorder="1" applyAlignment="1" applyProtection="1">
      <alignment/>
      <protection locked="0"/>
    </xf>
    <xf numFmtId="176" fontId="0" fillId="18" borderId="0" xfId="0" applyNumberFormat="1" applyFont="1" applyFill="1" applyBorder="1" applyAlignment="1">
      <alignment/>
    </xf>
    <xf numFmtId="176" fontId="0" fillId="18" borderId="0" xfId="44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 locked="0"/>
    </xf>
    <xf numFmtId="7" fontId="0" fillId="18" borderId="0" xfId="44" applyNumberFormat="1" applyFont="1" applyFill="1" applyAlignment="1">
      <alignment/>
    </xf>
    <xf numFmtId="0" fontId="45" fillId="6" borderId="0" xfId="0" applyFont="1" applyFill="1" applyBorder="1" applyAlignment="1">
      <alignment/>
    </xf>
    <xf numFmtId="176" fontId="0" fillId="18" borderId="0" xfId="0" applyNumberFormat="1" applyFont="1" applyFill="1" applyBorder="1" applyAlignment="1" applyProtection="1">
      <alignment/>
      <protection locked="0"/>
    </xf>
    <xf numFmtId="176" fontId="0" fillId="18" borderId="0" xfId="0" applyNumberFormat="1" applyFont="1" applyFill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0" fontId="46" fillId="6" borderId="0" xfId="0" applyFont="1" applyFill="1" applyAlignment="1">
      <alignment/>
    </xf>
    <xf numFmtId="2" fontId="0" fillId="33" borderId="10" xfId="0" applyNumberFormat="1" applyFont="1" applyFill="1" applyBorder="1" applyAlignment="1" applyProtection="1">
      <alignment/>
      <protection locked="0"/>
    </xf>
    <xf numFmtId="184" fontId="0" fillId="33" borderId="10" xfId="0" applyNumberFormat="1" applyFont="1" applyFill="1" applyBorder="1" applyAlignment="1" applyProtection="1">
      <alignment/>
      <protection locked="0"/>
    </xf>
    <xf numFmtId="176" fontId="0" fillId="33" borderId="10" xfId="0" applyNumberFormat="1" applyFont="1" applyFill="1" applyBorder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/>
      <protection locked="0"/>
    </xf>
    <xf numFmtId="7" fontId="0" fillId="18" borderId="0" xfId="0" applyNumberFormat="1" applyFont="1" applyFill="1" applyAlignment="1" applyProtection="1">
      <alignment/>
      <protection/>
    </xf>
    <xf numFmtId="176" fontId="0" fillId="18" borderId="0" xfId="0" applyNumberFormat="1" applyFont="1" applyFill="1" applyAlignment="1" applyProtection="1">
      <alignment/>
      <protection/>
    </xf>
    <xf numFmtId="1" fontId="0" fillId="18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nescm@gov.ns.ca" TargetMode="External" /><Relationship Id="rId2" Type="http://schemas.openxmlformats.org/officeDocument/2006/relationships/hyperlink" Target="mailto:jwort@perennia.ca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2.28125" style="7" customWidth="1"/>
    <col min="2" max="16384" width="9.140625" style="7" customWidth="1"/>
  </cols>
  <sheetData>
    <row r="1" ht="27" customHeight="1">
      <c r="A1" s="6" t="s">
        <v>105</v>
      </c>
    </row>
    <row r="3" ht="12.75">
      <c r="A3" s="7" t="s">
        <v>104</v>
      </c>
    </row>
    <row r="4" ht="12.75">
      <c r="A4" s="7" t="s">
        <v>115</v>
      </c>
    </row>
    <row r="5" ht="12.75">
      <c r="A5" s="7" t="s">
        <v>106</v>
      </c>
    </row>
    <row r="7" ht="12.75">
      <c r="A7" s="2" t="s">
        <v>189</v>
      </c>
    </row>
    <row r="8" ht="12.75">
      <c r="A8" s="2" t="s">
        <v>190</v>
      </c>
    </row>
    <row r="9" ht="12.75">
      <c r="A9" s="2" t="s">
        <v>192</v>
      </c>
    </row>
    <row r="10" ht="12.75">
      <c r="A10" s="2"/>
    </row>
    <row r="12" ht="12.75">
      <c r="A12" s="7" t="s">
        <v>113</v>
      </c>
    </row>
    <row r="14" ht="12.75">
      <c r="A14" s="1" t="s">
        <v>107</v>
      </c>
    </row>
    <row r="15" ht="12.75">
      <c r="A15" s="7" t="s">
        <v>108</v>
      </c>
    </row>
    <row r="16" ht="12.75">
      <c r="A16" s="7" t="s">
        <v>109</v>
      </c>
    </row>
    <row r="17" ht="12.75">
      <c r="A17" s="7" t="s">
        <v>142</v>
      </c>
    </row>
    <row r="18" ht="12.75">
      <c r="A18" s="8" t="s">
        <v>114</v>
      </c>
    </row>
    <row r="20" ht="12.75">
      <c r="A20" s="1" t="s">
        <v>110</v>
      </c>
    </row>
    <row r="21" ht="12.75">
      <c r="A21" s="7" t="s">
        <v>143</v>
      </c>
    </row>
    <row r="22" ht="12.75">
      <c r="A22" s="7" t="s">
        <v>111</v>
      </c>
    </row>
    <row r="23" ht="12.75">
      <c r="A23" s="7" t="s">
        <v>112</v>
      </c>
    </row>
    <row r="24" ht="12.75">
      <c r="A24" s="8" t="s">
        <v>144</v>
      </c>
    </row>
    <row r="26" ht="12.75">
      <c r="A26" s="2" t="s">
        <v>191</v>
      </c>
    </row>
  </sheetData>
  <sheetProtection password="87FC" sheet="1" objects="1" scenarios="1" selectLockedCells="1"/>
  <hyperlinks>
    <hyperlink ref="A18" r:id="rId1" display="jonescm@gov.ns.ca"/>
    <hyperlink ref="A24" r:id="rId2" display="jwort@perennia.ca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0" sqref="B10:B21"/>
    </sheetView>
  </sheetViews>
  <sheetFormatPr defaultColWidth="9.140625" defaultRowHeight="12.75"/>
  <cols>
    <col min="1" max="1" width="43.421875" style="2" customWidth="1"/>
    <col min="2" max="2" width="12.421875" style="2" customWidth="1"/>
    <col min="3" max="3" width="3.57421875" style="2" customWidth="1"/>
    <col min="4" max="16384" width="9.140625" style="2" customWidth="1"/>
  </cols>
  <sheetData>
    <row r="1" ht="12.75">
      <c r="A1" s="1" t="s">
        <v>2</v>
      </c>
    </row>
    <row r="3" ht="12.75">
      <c r="A3" s="1" t="s">
        <v>125</v>
      </c>
    </row>
    <row r="4" spans="1:4" ht="12.75">
      <c r="A4" s="4" t="s">
        <v>0</v>
      </c>
      <c r="B4" s="20"/>
      <c r="C4" s="3"/>
      <c r="D4" s="2" t="s">
        <v>50</v>
      </c>
    </row>
    <row r="5" spans="1:4" ht="12.75">
      <c r="A5" s="4" t="s">
        <v>1</v>
      </c>
      <c r="B5" s="20"/>
      <c r="C5" s="3"/>
      <c r="D5" s="2" t="s">
        <v>51</v>
      </c>
    </row>
    <row r="6" spans="1:4" ht="12.75">
      <c r="A6" s="4" t="s">
        <v>126</v>
      </c>
      <c r="B6" s="20"/>
      <c r="C6" s="3"/>
      <c r="D6" s="2" t="s">
        <v>128</v>
      </c>
    </row>
    <row r="7" spans="1:4" ht="12.75">
      <c r="A7" s="4" t="s">
        <v>127</v>
      </c>
      <c r="B7" s="20"/>
      <c r="C7" s="3"/>
      <c r="D7" s="2" t="s">
        <v>129</v>
      </c>
    </row>
    <row r="8" spans="1:3" ht="12.75">
      <c r="A8" s="4"/>
      <c r="B8" s="3"/>
      <c r="C8" s="3"/>
    </row>
    <row r="9" spans="1:3" ht="12.75">
      <c r="A9" s="1" t="s">
        <v>139</v>
      </c>
      <c r="B9" s="3"/>
      <c r="C9" s="3"/>
    </row>
    <row r="10" spans="1:4" ht="12.75">
      <c r="A10" s="5" t="s">
        <v>4</v>
      </c>
      <c r="B10" s="20"/>
      <c r="C10" s="3"/>
      <c r="D10" s="2" t="s">
        <v>52</v>
      </c>
    </row>
    <row r="11" spans="1:4" ht="12.75">
      <c r="A11" s="5" t="s">
        <v>124</v>
      </c>
      <c r="B11" s="20"/>
      <c r="C11" s="3"/>
      <c r="D11" s="2" t="s">
        <v>53</v>
      </c>
    </row>
    <row r="12" spans="1:4" ht="12.75">
      <c r="A12" s="5" t="s">
        <v>14</v>
      </c>
      <c r="B12" s="20"/>
      <c r="C12" s="3"/>
      <c r="D12" s="2" t="s">
        <v>54</v>
      </c>
    </row>
    <row r="13" spans="1:4" ht="12.75">
      <c r="A13" s="5" t="s">
        <v>15</v>
      </c>
      <c r="B13" s="21"/>
      <c r="C13" s="3"/>
      <c r="D13" s="2" t="s">
        <v>55</v>
      </c>
    </row>
    <row r="14" spans="1:4" ht="12.75">
      <c r="A14" s="5" t="s">
        <v>62</v>
      </c>
      <c r="B14" s="20"/>
      <c r="C14" s="3"/>
      <c r="D14" s="2" t="s">
        <v>64</v>
      </c>
    </row>
    <row r="15" spans="1:4" ht="12.75">
      <c r="A15" s="5" t="s">
        <v>63</v>
      </c>
      <c r="B15" s="20"/>
      <c r="C15" s="3"/>
      <c r="D15" s="2" t="s">
        <v>56</v>
      </c>
    </row>
    <row r="16" spans="1:4" ht="12.75">
      <c r="A16" s="5" t="s">
        <v>130</v>
      </c>
      <c r="B16" s="20"/>
      <c r="C16" s="3"/>
      <c r="D16" s="2" t="s">
        <v>133</v>
      </c>
    </row>
    <row r="17" spans="1:4" ht="12.75">
      <c r="A17" s="5" t="s">
        <v>140</v>
      </c>
      <c r="B17" s="20"/>
      <c r="C17" s="3"/>
      <c r="D17" s="2" t="s">
        <v>141</v>
      </c>
    </row>
    <row r="18" spans="1:4" ht="12.75">
      <c r="A18" s="5" t="s">
        <v>131</v>
      </c>
      <c r="B18" s="20"/>
      <c r="C18" s="3"/>
      <c r="D18" s="2" t="s">
        <v>132</v>
      </c>
    </row>
    <row r="19" spans="1:4" ht="12.75">
      <c r="A19" s="5" t="s">
        <v>23</v>
      </c>
      <c r="B19" s="20"/>
      <c r="C19" s="3"/>
      <c r="D19" s="2" t="s">
        <v>57</v>
      </c>
    </row>
    <row r="20" spans="1:4" ht="12.75">
      <c r="A20" s="5" t="s">
        <v>22</v>
      </c>
      <c r="B20" s="20"/>
      <c r="C20" s="3"/>
      <c r="D20" s="2" t="s">
        <v>58</v>
      </c>
    </row>
    <row r="21" spans="1:4" ht="12.75">
      <c r="A21" s="5" t="s">
        <v>29</v>
      </c>
      <c r="B21" s="20"/>
      <c r="C21" s="3"/>
      <c r="D21" s="2" t="s">
        <v>59</v>
      </c>
    </row>
  </sheetData>
  <sheetProtection password="87FC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9.57421875" style="2" customWidth="1"/>
    <col min="2" max="2" width="18.00390625" style="2" customWidth="1"/>
    <col min="3" max="3" width="16.7109375" style="2" customWidth="1"/>
    <col min="4" max="4" width="13.140625" style="2" customWidth="1"/>
    <col min="5" max="16384" width="9.140625" style="2" customWidth="1"/>
  </cols>
  <sheetData>
    <row r="1" ht="12.75">
      <c r="A1" s="1" t="s">
        <v>3</v>
      </c>
    </row>
    <row r="2" spans="1:4" ht="12.75">
      <c r="A2" s="1" t="s">
        <v>24</v>
      </c>
      <c r="D2" s="3"/>
    </row>
    <row r="3" spans="2:4" ht="12.75">
      <c r="B3" s="2" t="s">
        <v>145</v>
      </c>
      <c r="C3" s="2" t="s">
        <v>146</v>
      </c>
      <c r="D3" s="3"/>
    </row>
    <row r="4" spans="1:5" ht="12.75">
      <c r="A4" s="2" t="s">
        <v>60</v>
      </c>
      <c r="B4" s="24"/>
      <c r="C4" s="20"/>
      <c r="D4" s="22">
        <f>B4*C4</f>
        <v>0</v>
      </c>
      <c r="E4" s="2" t="s">
        <v>65</v>
      </c>
    </row>
    <row r="5" spans="1:5" ht="12.75">
      <c r="A5" s="2" t="s">
        <v>61</v>
      </c>
      <c r="B5" s="24"/>
      <c r="C5" s="20"/>
      <c r="D5" s="22">
        <f>B5*C5</f>
        <v>0</v>
      </c>
      <c r="E5" s="2" t="s">
        <v>66</v>
      </c>
    </row>
    <row r="6" spans="2:4" ht="12.75">
      <c r="B6" s="2" t="s">
        <v>148</v>
      </c>
      <c r="C6" s="2" t="s">
        <v>147</v>
      </c>
      <c r="D6" s="3"/>
    </row>
    <row r="7" spans="1:5" ht="12.75">
      <c r="A7" s="2" t="s">
        <v>60</v>
      </c>
      <c r="B7" s="24"/>
      <c r="C7" s="20"/>
      <c r="D7" s="22">
        <f>B7*C7</f>
        <v>0</v>
      </c>
      <c r="E7" s="2" t="s">
        <v>65</v>
      </c>
    </row>
    <row r="8" spans="1:5" ht="12.75">
      <c r="A8" s="2" t="s">
        <v>61</v>
      </c>
      <c r="B8" s="24"/>
      <c r="C8" s="20"/>
      <c r="D8" s="22">
        <f>B8*C8</f>
        <v>0</v>
      </c>
      <c r="E8" s="2" t="s">
        <v>66</v>
      </c>
    </row>
    <row r="9" spans="2:4" ht="12.75">
      <c r="B9" s="3"/>
      <c r="C9" s="3"/>
      <c r="D9" s="3"/>
    </row>
    <row r="10" spans="1:4" ht="12.75">
      <c r="A10" s="1" t="s">
        <v>30</v>
      </c>
      <c r="D10" s="3"/>
    </row>
    <row r="11" spans="2:4" ht="12.75">
      <c r="B11" s="2" t="s">
        <v>145</v>
      </c>
      <c r="C11" s="2" t="s">
        <v>146</v>
      </c>
      <c r="D11" s="3"/>
    </row>
    <row r="12" spans="1:5" ht="12.75">
      <c r="A12" s="2" t="s">
        <v>149</v>
      </c>
      <c r="B12" s="24"/>
      <c r="C12" s="20"/>
      <c r="D12" s="22">
        <f>B12*C12</f>
        <v>0</v>
      </c>
      <c r="E12" s="2" t="s">
        <v>67</v>
      </c>
    </row>
    <row r="13" spans="1:4" ht="12.75">
      <c r="A13" s="2" t="s">
        <v>150</v>
      </c>
      <c r="B13" s="24"/>
      <c r="C13" s="20"/>
      <c r="D13" s="22">
        <f>B13*C13</f>
        <v>0</v>
      </c>
    </row>
    <row r="14" spans="1:4" ht="12.75">
      <c r="A14" s="2" t="s">
        <v>151</v>
      </c>
      <c r="B14" s="24"/>
      <c r="C14" s="20"/>
      <c r="D14" s="22">
        <f>B14*C14</f>
        <v>0</v>
      </c>
    </row>
    <row r="15" spans="2:4" ht="12.75">
      <c r="B15" s="3"/>
      <c r="C15" s="3"/>
      <c r="D15" s="3"/>
    </row>
    <row r="16" spans="1:4" ht="12.75">
      <c r="A16" s="1" t="s">
        <v>68</v>
      </c>
      <c r="D16" s="3"/>
    </row>
    <row r="17" spans="2:4" ht="12.75">
      <c r="B17" s="2" t="s">
        <v>145</v>
      </c>
      <c r="C17" s="2" t="s">
        <v>146</v>
      </c>
      <c r="D17" s="3"/>
    </row>
    <row r="18" spans="1:5" ht="12.75">
      <c r="A18" s="2" t="s">
        <v>149</v>
      </c>
      <c r="B18" s="24"/>
      <c r="C18" s="20"/>
      <c r="D18" s="22">
        <f>B18*C18</f>
        <v>0</v>
      </c>
      <c r="E18" s="2" t="s">
        <v>69</v>
      </c>
    </row>
    <row r="19" spans="1:4" ht="12.75">
      <c r="A19" s="2" t="s">
        <v>150</v>
      </c>
      <c r="B19" s="24"/>
      <c r="C19" s="20"/>
      <c r="D19" s="22">
        <f>B19*C19</f>
        <v>0</v>
      </c>
    </row>
    <row r="20" spans="2:4" ht="12.75">
      <c r="B20" s="3"/>
      <c r="C20" s="3"/>
      <c r="D20" s="3"/>
    </row>
    <row r="21" spans="1:4" ht="12.75">
      <c r="A21" s="1" t="s">
        <v>5</v>
      </c>
      <c r="D21" s="3"/>
    </row>
    <row r="22" spans="2:4" ht="12.75">
      <c r="B22" s="2" t="s">
        <v>148</v>
      </c>
      <c r="C22" s="2" t="s">
        <v>147</v>
      </c>
      <c r="D22" s="3"/>
    </row>
    <row r="23" spans="1:5" ht="12.75">
      <c r="A23" s="2" t="s">
        <v>152</v>
      </c>
      <c r="B23" s="24"/>
      <c r="C23" s="20"/>
      <c r="D23" s="22">
        <f>B23*C23</f>
        <v>0</v>
      </c>
      <c r="E23" s="2" t="s">
        <v>72</v>
      </c>
    </row>
    <row r="24" spans="1:4" ht="12.75">
      <c r="A24" s="2" t="s">
        <v>153</v>
      </c>
      <c r="B24" s="24"/>
      <c r="C24" s="20"/>
      <c r="D24" s="22">
        <f>B24*C24</f>
        <v>0</v>
      </c>
    </row>
    <row r="25" spans="2:4" ht="12.75">
      <c r="B25" s="3"/>
      <c r="C25" s="3"/>
      <c r="D25" s="3"/>
    </row>
    <row r="26" spans="1:4" ht="12.75">
      <c r="A26" s="1" t="s">
        <v>25</v>
      </c>
      <c r="D26" s="3"/>
    </row>
    <row r="27" spans="1:5" ht="12.75">
      <c r="A27" s="2" t="s">
        <v>154</v>
      </c>
      <c r="B27" s="24"/>
      <c r="D27" s="22">
        <f>B27</f>
        <v>0</v>
      </c>
      <c r="E27" s="2" t="s">
        <v>71</v>
      </c>
    </row>
    <row r="28" spans="1:4" ht="12.75">
      <c r="A28" s="2" t="s">
        <v>155</v>
      </c>
      <c r="B28" s="24"/>
      <c r="D28" s="22">
        <f>B28</f>
        <v>0</v>
      </c>
    </row>
    <row r="29" spans="1:4" ht="12.75">
      <c r="A29" s="2" t="s">
        <v>156</v>
      </c>
      <c r="B29" s="24"/>
      <c r="D29" s="22">
        <f>B29</f>
        <v>0</v>
      </c>
    </row>
    <row r="30" spans="2:4" ht="12.75">
      <c r="B30" s="3"/>
      <c r="D30" s="3"/>
    </row>
    <row r="31" spans="1:4" ht="12.75">
      <c r="A31" s="1" t="s">
        <v>26</v>
      </c>
      <c r="D31" s="3"/>
    </row>
    <row r="32" spans="1:5" ht="12.75">
      <c r="A32" s="3" t="s">
        <v>157</v>
      </c>
      <c r="B32" s="24"/>
      <c r="D32" s="22">
        <f>B32</f>
        <v>0</v>
      </c>
      <c r="E32" s="2" t="s">
        <v>161</v>
      </c>
    </row>
    <row r="33" spans="1:4" ht="12.75">
      <c r="A33" s="3" t="s">
        <v>158</v>
      </c>
      <c r="B33" s="24"/>
      <c r="D33" s="22">
        <f>B33</f>
        <v>0</v>
      </c>
    </row>
    <row r="34" spans="1:4" ht="12.75">
      <c r="A34" s="3"/>
      <c r="B34" s="3"/>
      <c r="D34" s="3"/>
    </row>
    <row r="35" spans="1:4" ht="12.75">
      <c r="A35" s="1" t="s">
        <v>28</v>
      </c>
      <c r="D35" s="3"/>
    </row>
    <row r="36" spans="2:4" ht="12.75">
      <c r="B36" s="2" t="s">
        <v>145</v>
      </c>
      <c r="C36" s="2" t="s">
        <v>159</v>
      </c>
      <c r="D36" s="3"/>
    </row>
    <row r="37" spans="1:5" ht="12.75">
      <c r="A37" s="3" t="s">
        <v>160</v>
      </c>
      <c r="B37" s="24"/>
      <c r="C37" s="20"/>
      <c r="D37" s="22">
        <f>B37*C37</f>
        <v>0</v>
      </c>
      <c r="E37" s="2" t="s">
        <v>70</v>
      </c>
    </row>
    <row r="38" ht="12.75">
      <c r="D38" s="3"/>
    </row>
    <row r="39" spans="1:4" ht="12.75">
      <c r="A39" s="1" t="s">
        <v>48</v>
      </c>
      <c r="D39" s="23">
        <f>SUM(D4:D37)</f>
        <v>0</v>
      </c>
    </row>
  </sheetData>
  <sheetProtection password="87FC"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57421875" style="2" customWidth="1"/>
    <col min="2" max="2" width="13.140625" style="2" customWidth="1"/>
    <col min="3" max="3" width="2.8515625" style="2" customWidth="1"/>
    <col min="4" max="16384" width="9.140625" style="2" customWidth="1"/>
  </cols>
  <sheetData>
    <row r="1" ht="12.75">
      <c r="A1" s="1" t="s">
        <v>184</v>
      </c>
    </row>
    <row r="2" ht="12.75">
      <c r="A2" s="2" t="s">
        <v>183</v>
      </c>
    </row>
    <row r="3" ht="12.75">
      <c r="A3" s="1"/>
    </row>
    <row r="4" spans="1:3" ht="12.75">
      <c r="A4" s="2" t="s">
        <v>34</v>
      </c>
      <c r="B4" s="24"/>
      <c r="C4" s="3"/>
    </row>
    <row r="5" spans="1:3" ht="12.75">
      <c r="A5" s="2" t="s">
        <v>35</v>
      </c>
      <c r="B5" s="24"/>
      <c r="C5" s="3"/>
    </row>
    <row r="6" spans="1:4" ht="12.75">
      <c r="A6" s="2" t="s">
        <v>16</v>
      </c>
      <c r="B6" s="24"/>
      <c r="C6" s="3"/>
      <c r="D6" s="2" t="s">
        <v>73</v>
      </c>
    </row>
    <row r="7" spans="1:4" ht="12.75">
      <c r="A7" s="2" t="s">
        <v>17</v>
      </c>
      <c r="B7" s="24"/>
      <c r="C7" s="3"/>
      <c r="D7" s="2" t="s">
        <v>74</v>
      </c>
    </row>
    <row r="8" spans="1:4" ht="12.75">
      <c r="A8" s="2" t="s">
        <v>6</v>
      </c>
      <c r="B8" s="24"/>
      <c r="C8" s="3"/>
      <c r="D8" s="2" t="s">
        <v>75</v>
      </c>
    </row>
    <row r="9" spans="1:4" ht="12.75">
      <c r="A9" s="2" t="s">
        <v>31</v>
      </c>
      <c r="B9" s="24"/>
      <c r="C9" s="3"/>
      <c r="D9" s="2" t="s">
        <v>76</v>
      </c>
    </row>
    <row r="10" spans="1:4" ht="12.75">
      <c r="A10" s="2" t="s">
        <v>40</v>
      </c>
      <c r="B10" s="24"/>
      <c r="C10" s="3"/>
      <c r="D10" s="2" t="s">
        <v>77</v>
      </c>
    </row>
    <row r="11" spans="1:4" ht="12.75">
      <c r="A11" s="2" t="s">
        <v>39</v>
      </c>
      <c r="B11" s="24"/>
      <c r="C11" s="3"/>
      <c r="D11" s="2" t="s">
        <v>78</v>
      </c>
    </row>
    <row r="12" spans="1:3" ht="12.75">
      <c r="A12" s="2" t="s">
        <v>41</v>
      </c>
      <c r="B12" s="24"/>
      <c r="C12" s="3"/>
    </row>
    <row r="13" spans="1:3" ht="12.75">
      <c r="A13" s="2" t="s">
        <v>121</v>
      </c>
      <c r="B13" s="24"/>
      <c r="C13" s="3"/>
    </row>
    <row r="14" spans="1:3" ht="12.75">
      <c r="A14" s="2" t="s">
        <v>122</v>
      </c>
      <c r="B14" s="24"/>
      <c r="C14" s="3"/>
    </row>
    <row r="15" spans="1:3" ht="12.75">
      <c r="A15" s="2" t="s">
        <v>7</v>
      </c>
      <c r="B15" s="24"/>
      <c r="C15" s="3"/>
    </row>
    <row r="16" spans="1:3" ht="12.75">
      <c r="A16" s="2" t="s">
        <v>32</v>
      </c>
      <c r="B16" s="24"/>
      <c r="C16" s="3"/>
    </row>
    <row r="17" spans="1:4" ht="12.75">
      <c r="A17" s="2" t="s">
        <v>33</v>
      </c>
      <c r="B17" s="24"/>
      <c r="C17" s="3"/>
      <c r="D17" s="2" t="s">
        <v>79</v>
      </c>
    </row>
    <row r="18" spans="1:3" ht="12.75">
      <c r="A18" s="2" t="s">
        <v>38</v>
      </c>
      <c r="B18" s="24"/>
      <c r="C18" s="3"/>
    </row>
    <row r="20" spans="1:2" ht="12.75">
      <c r="A20" s="1" t="s">
        <v>162</v>
      </c>
      <c r="B20" s="25">
        <f>SUM(B4:B18)</f>
        <v>0</v>
      </c>
    </row>
  </sheetData>
  <sheetProtection password="87FC"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7">
      <selection activeCell="B21" sqref="B21"/>
    </sheetView>
  </sheetViews>
  <sheetFormatPr defaultColWidth="9.140625" defaultRowHeight="12.75"/>
  <cols>
    <col min="1" max="1" width="27.421875" style="2" customWidth="1"/>
    <col min="2" max="2" width="11.421875" style="2" customWidth="1"/>
    <col min="3" max="3" width="11.7109375" style="2" customWidth="1"/>
    <col min="4" max="4" width="12.7109375" style="2" customWidth="1"/>
    <col min="5" max="16384" width="9.140625" style="2" customWidth="1"/>
  </cols>
  <sheetData>
    <row r="1" ht="12.75">
      <c r="A1" s="1" t="s">
        <v>27</v>
      </c>
    </row>
    <row r="2" ht="12.75">
      <c r="A2" s="2" t="s">
        <v>163</v>
      </c>
    </row>
    <row r="3" ht="12.75">
      <c r="A3" s="2" t="s">
        <v>176</v>
      </c>
    </row>
    <row r="4" ht="12.75">
      <c r="A4" s="17" t="s">
        <v>180</v>
      </c>
    </row>
    <row r="6" spans="1:4" ht="12.75">
      <c r="A6" s="9"/>
      <c r="B6" s="10" t="s">
        <v>181</v>
      </c>
      <c r="C6" s="1" t="s">
        <v>86</v>
      </c>
      <c r="D6" s="1" t="s">
        <v>87</v>
      </c>
    </row>
    <row r="7" spans="1:4" ht="12.75">
      <c r="A7" s="1" t="s">
        <v>85</v>
      </c>
      <c r="B7" s="3"/>
      <c r="C7" s="3"/>
      <c r="D7" s="3"/>
    </row>
    <row r="8" spans="1:4" ht="12.75">
      <c r="A8" s="2" t="s">
        <v>88</v>
      </c>
      <c r="B8" s="24"/>
      <c r="C8" s="24"/>
      <c r="D8" s="24"/>
    </row>
    <row r="9" spans="1:4" ht="12.75">
      <c r="A9" s="2" t="s">
        <v>89</v>
      </c>
      <c r="B9" s="24"/>
      <c r="C9" s="24"/>
      <c r="D9" s="24"/>
    </row>
    <row r="10" spans="1:4" ht="12.75">
      <c r="A10" s="3" t="s">
        <v>90</v>
      </c>
      <c r="B10" s="24"/>
      <c r="C10" s="24"/>
      <c r="D10" s="24"/>
    </row>
    <row r="11" spans="1:4" ht="12.75">
      <c r="A11" s="15" t="s">
        <v>167</v>
      </c>
      <c r="B11" s="27">
        <f>SUM(B8:B10)</f>
        <v>0</v>
      </c>
      <c r="C11" s="27">
        <f>SUM(C8:C10)</f>
        <v>0</v>
      </c>
      <c r="D11" s="27">
        <f>SUM(D8:D10)</f>
        <v>0</v>
      </c>
    </row>
    <row r="12" spans="1:4" ht="12.75">
      <c r="A12" s="1" t="s">
        <v>80</v>
      </c>
      <c r="B12" s="3"/>
      <c r="C12" s="3"/>
      <c r="D12" s="3"/>
    </row>
    <row r="13" spans="1:4" ht="12.75">
      <c r="A13" s="2" t="s">
        <v>18</v>
      </c>
      <c r="B13" s="24"/>
      <c r="C13" s="24"/>
      <c r="D13" s="24"/>
    </row>
    <row r="14" spans="1:6" ht="12.75">
      <c r="A14" s="2" t="s">
        <v>178</v>
      </c>
      <c r="B14" s="19"/>
      <c r="C14" s="19"/>
      <c r="D14" s="19"/>
      <c r="F14" s="26" t="s">
        <v>179</v>
      </c>
    </row>
    <row r="15" spans="1:6" ht="12.75">
      <c r="A15" s="2" t="s">
        <v>19</v>
      </c>
      <c r="B15" s="19"/>
      <c r="C15" s="19"/>
      <c r="D15" s="19"/>
      <c r="F15" s="17" t="s">
        <v>177</v>
      </c>
    </row>
    <row r="16" spans="1:4" ht="12.75">
      <c r="A16" s="15" t="s">
        <v>167</v>
      </c>
      <c r="B16" s="27">
        <f>(B13*B14*B15)</f>
        <v>0</v>
      </c>
      <c r="C16" s="27">
        <f>(C13*C14*C15)</f>
        <v>0</v>
      </c>
      <c r="D16" s="27">
        <f>(D13*D14*D15)</f>
        <v>0</v>
      </c>
    </row>
    <row r="17" spans="1:4" ht="12.75">
      <c r="A17" s="1" t="s">
        <v>81</v>
      </c>
      <c r="B17" s="3"/>
      <c r="C17" s="3"/>
      <c r="D17" s="3"/>
    </row>
    <row r="18" spans="1:4" ht="12.75">
      <c r="A18" s="2" t="s">
        <v>20</v>
      </c>
      <c r="B18" s="24"/>
      <c r="C18" s="24"/>
      <c r="D18" s="24"/>
    </row>
    <row r="19" spans="1:4" ht="12.75">
      <c r="A19" s="2" t="s">
        <v>21</v>
      </c>
      <c r="B19" s="19"/>
      <c r="C19" s="19"/>
      <c r="D19" s="19"/>
    </row>
    <row r="20" spans="1:4" ht="12.75">
      <c r="A20" s="2" t="s">
        <v>19</v>
      </c>
      <c r="B20" s="19"/>
      <c r="C20" s="19"/>
      <c r="D20" s="19"/>
    </row>
    <row r="21" spans="1:4" ht="12.75">
      <c r="A21" s="15" t="s">
        <v>167</v>
      </c>
      <c r="B21" s="27">
        <f>((B18/2204)*B19*B20)</f>
        <v>0</v>
      </c>
      <c r="C21" s="27">
        <f>((C18/2204)*C19*C20)</f>
        <v>0</v>
      </c>
      <c r="D21" s="27">
        <f>((D18/2204)*D19*D20)</f>
        <v>0</v>
      </c>
    </row>
    <row r="22" ht="12.75">
      <c r="A22" s="1" t="s">
        <v>82</v>
      </c>
    </row>
    <row r="23" spans="1:4" ht="12.75">
      <c r="A23" s="2" t="s">
        <v>20</v>
      </c>
      <c r="B23" s="24"/>
      <c r="C23" s="24"/>
      <c r="D23" s="24"/>
    </row>
    <row r="24" spans="1:4" ht="12.75">
      <c r="A24" s="2" t="s">
        <v>21</v>
      </c>
      <c r="B24" s="19"/>
      <c r="C24" s="19"/>
      <c r="D24" s="19"/>
    </row>
    <row r="25" spans="1:4" ht="12.75">
      <c r="A25" s="2" t="s">
        <v>19</v>
      </c>
      <c r="B25" s="19"/>
      <c r="C25" s="19"/>
      <c r="D25" s="19"/>
    </row>
    <row r="26" spans="1:4" ht="12.75">
      <c r="A26" s="15" t="s">
        <v>167</v>
      </c>
      <c r="B26" s="27">
        <f>((B23/2204)*B24*B25)</f>
        <v>0</v>
      </c>
      <c r="C26" s="27">
        <f>((C23/2204)*C24*C25)</f>
        <v>0</v>
      </c>
      <c r="D26" s="27">
        <f>((D23/2204)*D24*D25)</f>
        <v>0</v>
      </c>
    </row>
    <row r="27" ht="12.75">
      <c r="A27" s="1" t="s">
        <v>83</v>
      </c>
    </row>
    <row r="28" spans="1:4" ht="12.75">
      <c r="A28" s="2" t="s">
        <v>20</v>
      </c>
      <c r="B28" s="24"/>
      <c r="C28" s="24"/>
      <c r="D28" s="24"/>
    </row>
    <row r="29" spans="1:4" ht="12.75">
      <c r="A29" s="2" t="s">
        <v>21</v>
      </c>
      <c r="B29" s="19"/>
      <c r="C29" s="19"/>
      <c r="D29" s="19"/>
    </row>
    <row r="30" spans="1:4" ht="12.75">
      <c r="A30" s="2" t="s">
        <v>19</v>
      </c>
      <c r="B30" s="19"/>
      <c r="C30" s="19"/>
      <c r="D30" s="19"/>
    </row>
    <row r="31" spans="1:4" ht="12.75">
      <c r="A31" s="15" t="s">
        <v>167</v>
      </c>
      <c r="B31" s="27">
        <f>((B28/2204)*B29*B30)</f>
        <v>0</v>
      </c>
      <c r="C31" s="27">
        <f>((C28/2204)*C29*C30)</f>
        <v>0</v>
      </c>
      <c r="D31" s="27">
        <f>((D28/2204)*D29*D30)</f>
        <v>0</v>
      </c>
    </row>
    <row r="32" spans="2:4" ht="12.75">
      <c r="B32" s="14"/>
      <c r="C32" s="14"/>
      <c r="D32" s="14"/>
    </row>
    <row r="33" spans="1:4" ht="12.75">
      <c r="A33" s="1" t="s">
        <v>84</v>
      </c>
      <c r="B33" s="24"/>
      <c r="C33" s="24"/>
      <c r="D33" s="24"/>
    </row>
    <row r="35" spans="1:4" ht="12.75">
      <c r="A35" s="16" t="s">
        <v>168</v>
      </c>
      <c r="B35" s="28">
        <f>SUM(B11+B16+B21+B26+B31+B33)</f>
        <v>0</v>
      </c>
      <c r="C35" s="28">
        <f>SUM(C11+C16+C21+C26+C31+C33)</f>
        <v>0</v>
      </c>
      <c r="D35" s="28">
        <f>SUM(D11+D16+D21+D26+D31+D33)</f>
        <v>0</v>
      </c>
    </row>
    <row r="36" spans="1:4" ht="12.75">
      <c r="A36" s="1" t="s">
        <v>164</v>
      </c>
      <c r="D36" s="23">
        <f>SUM(B35:D35)</f>
        <v>0</v>
      </c>
    </row>
  </sheetData>
  <sheetProtection password="87FC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3.8515625" style="2" customWidth="1"/>
    <col min="2" max="2" width="11.421875" style="2" customWidth="1"/>
    <col min="3" max="3" width="11.57421875" style="2" customWidth="1"/>
    <col min="4" max="4" width="11.140625" style="2" customWidth="1"/>
    <col min="5" max="5" width="11.8515625" style="2" customWidth="1"/>
    <col min="6" max="16384" width="9.140625" style="2" customWidth="1"/>
  </cols>
  <sheetData>
    <row r="1" ht="12.75">
      <c r="A1" s="1" t="s">
        <v>36</v>
      </c>
    </row>
    <row r="2" ht="12.75">
      <c r="A2" s="30" t="s">
        <v>186</v>
      </c>
    </row>
    <row r="4" spans="1:5" ht="12.75">
      <c r="A4" s="1" t="s">
        <v>96</v>
      </c>
      <c r="B4" s="18" t="s">
        <v>169</v>
      </c>
      <c r="C4" s="18" t="s">
        <v>170</v>
      </c>
      <c r="D4" s="18" t="s">
        <v>171</v>
      </c>
      <c r="E4" s="18" t="s">
        <v>172</v>
      </c>
    </row>
    <row r="5" spans="1:7" ht="12.75">
      <c r="A5" s="2" t="s">
        <v>95</v>
      </c>
      <c r="B5" s="31"/>
      <c r="C5" s="31"/>
      <c r="D5" s="31"/>
      <c r="E5" s="31"/>
      <c r="F5" s="3"/>
      <c r="G5" s="2" t="s">
        <v>165</v>
      </c>
    </row>
    <row r="6" spans="1:7" ht="12.75">
      <c r="A6" s="2" t="s">
        <v>93</v>
      </c>
      <c r="B6" s="33"/>
      <c r="C6" s="33"/>
      <c r="D6" s="33"/>
      <c r="E6" s="33"/>
      <c r="F6" s="3"/>
      <c r="G6" s="2" t="s">
        <v>116</v>
      </c>
    </row>
    <row r="7" spans="1:7" ht="12.75">
      <c r="A7" s="2" t="s">
        <v>94</v>
      </c>
      <c r="B7" s="34"/>
      <c r="C7" s="34"/>
      <c r="D7" s="34"/>
      <c r="E7" s="34"/>
      <c r="F7" s="3"/>
      <c r="G7" s="2" t="s">
        <v>188</v>
      </c>
    </row>
    <row r="8" spans="2:7" ht="12.75">
      <c r="B8" s="14"/>
      <c r="C8" s="14"/>
      <c r="D8" s="14"/>
      <c r="E8" s="14"/>
      <c r="F8" s="3"/>
      <c r="G8" s="2" t="s">
        <v>175</v>
      </c>
    </row>
    <row r="9" spans="1:6" ht="12.75">
      <c r="A9" s="1" t="s">
        <v>97</v>
      </c>
      <c r="B9" s="3"/>
      <c r="C9" s="3"/>
      <c r="D9" s="3"/>
      <c r="E9" s="3"/>
      <c r="F9" s="3"/>
    </row>
    <row r="10" spans="1:7" ht="12.75">
      <c r="A10" s="2" t="s">
        <v>95</v>
      </c>
      <c r="B10" s="31"/>
      <c r="C10" s="31"/>
      <c r="D10" s="31"/>
      <c r="E10" s="31"/>
      <c r="F10" s="3"/>
      <c r="G10" s="2" t="s">
        <v>117</v>
      </c>
    </row>
    <row r="11" spans="1:7" ht="12.75">
      <c r="A11" s="2" t="s">
        <v>93</v>
      </c>
      <c r="B11" s="33"/>
      <c r="C11" s="33"/>
      <c r="D11" s="33"/>
      <c r="E11" s="33"/>
      <c r="F11" s="3"/>
      <c r="G11" s="2" t="s">
        <v>116</v>
      </c>
    </row>
    <row r="12" spans="1:7" ht="12.75">
      <c r="A12" s="2" t="s">
        <v>94</v>
      </c>
      <c r="B12" s="34"/>
      <c r="C12" s="34"/>
      <c r="D12" s="34"/>
      <c r="E12" s="34"/>
      <c r="F12" s="3"/>
      <c r="G12" s="2" t="s">
        <v>188</v>
      </c>
    </row>
    <row r="13" spans="2:7" ht="12.75">
      <c r="B13" s="14"/>
      <c r="C13" s="14"/>
      <c r="D13" s="14"/>
      <c r="E13" s="14"/>
      <c r="F13" s="3"/>
      <c r="G13" s="2" t="s">
        <v>175</v>
      </c>
    </row>
    <row r="14" spans="1:6" ht="12.75">
      <c r="A14" s="1" t="s">
        <v>187</v>
      </c>
      <c r="B14" s="3"/>
      <c r="C14" s="3"/>
      <c r="D14" s="3"/>
      <c r="E14" s="3"/>
      <c r="F14" s="3"/>
    </row>
    <row r="15" spans="1:7" ht="12.75">
      <c r="A15" s="2" t="s">
        <v>95</v>
      </c>
      <c r="B15" s="32"/>
      <c r="C15" s="32"/>
      <c r="D15" s="32"/>
      <c r="E15" s="32"/>
      <c r="F15" s="3"/>
      <c r="G15" s="2" t="s">
        <v>118</v>
      </c>
    </row>
    <row r="16" spans="1:7" ht="12.75">
      <c r="A16" s="2" t="s">
        <v>93</v>
      </c>
      <c r="B16" s="33"/>
      <c r="C16" s="33"/>
      <c r="D16" s="33"/>
      <c r="E16" s="33"/>
      <c r="F16" s="3"/>
      <c r="G16" s="2" t="s">
        <v>116</v>
      </c>
    </row>
    <row r="17" spans="1:7" ht="12.75">
      <c r="A17" s="2" t="s">
        <v>94</v>
      </c>
      <c r="B17" s="34"/>
      <c r="C17" s="34"/>
      <c r="D17" s="34"/>
      <c r="E17" s="34"/>
      <c r="F17" s="3"/>
      <c r="G17" s="2" t="s">
        <v>188</v>
      </c>
    </row>
    <row r="18" spans="1:7" ht="12.75">
      <c r="A18" s="2" t="s">
        <v>91</v>
      </c>
      <c r="G18" s="2" t="s">
        <v>175</v>
      </c>
    </row>
    <row r="19" spans="1:2" ht="12.75">
      <c r="A19" s="1" t="s">
        <v>166</v>
      </c>
      <c r="B19" s="23">
        <f>SUM((B5*B6*B7/100)+(C5+C6+C7/100)+(D5*D6*D7/100)+(E5*E6*E7/100)+(B10*B11*B12/100)+(C10*C11*C12/100)+(D10*D11*D12/100)+(E10*E11*E12/100)+(B15*B16*B17/100)+(C15*C16*C17/100)+(D15*D16*D17/100)+(E15*E16*E17/100))</f>
        <v>0</v>
      </c>
    </row>
  </sheetData>
  <sheetProtection password="87FC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3.8515625" style="2" customWidth="1"/>
    <col min="2" max="2" width="13.28125" style="2" customWidth="1"/>
    <col min="3" max="3" width="3.421875" style="2" customWidth="1"/>
    <col min="4" max="16384" width="9.140625" style="2" customWidth="1"/>
  </cols>
  <sheetData>
    <row r="1" ht="12.75">
      <c r="A1" s="1" t="s">
        <v>43</v>
      </c>
    </row>
    <row r="2" ht="12.75">
      <c r="A2" s="2" t="s">
        <v>185</v>
      </c>
    </row>
    <row r="4" spans="1:3" ht="12.75">
      <c r="A4" s="2" t="s">
        <v>8</v>
      </c>
      <c r="B4" s="24"/>
      <c r="C4" s="3"/>
    </row>
    <row r="5" spans="1:3" ht="12.75">
      <c r="A5" s="2" t="s">
        <v>9</v>
      </c>
      <c r="B5" s="24"/>
      <c r="C5" s="3"/>
    </row>
    <row r="6" spans="1:3" ht="12.75">
      <c r="A6" s="2" t="s">
        <v>13</v>
      </c>
      <c r="B6" s="24"/>
      <c r="C6" s="3"/>
    </row>
    <row r="7" spans="1:4" ht="12.75">
      <c r="A7" s="2" t="s">
        <v>10</v>
      </c>
      <c r="B7" s="24"/>
      <c r="C7" s="3"/>
      <c r="D7" s="2" t="s">
        <v>98</v>
      </c>
    </row>
    <row r="8" spans="1:4" ht="12.75">
      <c r="A8" s="2" t="s">
        <v>119</v>
      </c>
      <c r="B8" s="24"/>
      <c r="C8" s="3"/>
      <c r="D8" s="2" t="s">
        <v>120</v>
      </c>
    </row>
    <row r="9" spans="1:3" ht="12.75">
      <c r="A9" s="2" t="s">
        <v>37</v>
      </c>
      <c r="B9" s="24"/>
      <c r="C9" s="3"/>
    </row>
    <row r="10" spans="1:4" ht="12.75">
      <c r="A10" s="2" t="s">
        <v>42</v>
      </c>
      <c r="B10" s="24"/>
      <c r="C10" s="3"/>
      <c r="D10" s="2" t="s">
        <v>173</v>
      </c>
    </row>
    <row r="12" spans="1:2" ht="12.75">
      <c r="A12" s="1" t="s">
        <v>100</v>
      </c>
      <c r="B12" s="23">
        <f>SUM(B4:B10)</f>
        <v>0</v>
      </c>
    </row>
    <row r="13" spans="1:4" ht="12.75">
      <c r="A13" s="2" t="s">
        <v>99</v>
      </c>
      <c r="B13" s="29"/>
      <c r="C13" s="3"/>
      <c r="D13" s="2" t="s">
        <v>174</v>
      </c>
    </row>
    <row r="14" ht="12.75">
      <c r="D14" s="2" t="s">
        <v>182</v>
      </c>
    </row>
    <row r="15" spans="1:2" ht="12.75">
      <c r="A15" s="1" t="s">
        <v>101</v>
      </c>
      <c r="B15" s="23">
        <f>B12*B13/100</f>
        <v>0</v>
      </c>
    </row>
  </sheetData>
  <sheetProtection password="87FC"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5.140625" style="12" customWidth="1"/>
    <col min="2" max="2" width="12.140625" style="12" customWidth="1"/>
    <col min="3" max="3" width="11.28125" style="12" customWidth="1"/>
    <col min="4" max="4" width="10.7109375" style="12" customWidth="1"/>
    <col min="5" max="16384" width="9.140625" style="12" customWidth="1"/>
  </cols>
  <sheetData>
    <row r="1" ht="12.75">
      <c r="A1" s="11" t="s">
        <v>11</v>
      </c>
    </row>
    <row r="2" spans="2:4" ht="12.75">
      <c r="B2" s="11" t="s">
        <v>92</v>
      </c>
      <c r="C2" s="11" t="s">
        <v>102</v>
      </c>
      <c r="D2" s="11" t="s">
        <v>103</v>
      </c>
    </row>
    <row r="3" ht="12.75">
      <c r="A3" s="11" t="s">
        <v>49</v>
      </c>
    </row>
    <row r="4" spans="1:4" ht="12.75">
      <c r="A4" s="12" t="s">
        <v>12</v>
      </c>
      <c r="B4" s="36">
        <f>'Operating Costs'!B20</f>
        <v>0</v>
      </c>
      <c r="C4" s="36">
        <f>_xlfn.IFERROR((B4/'Flock Inventory'!B4),0)</f>
        <v>0</v>
      </c>
      <c r="D4" s="36">
        <f>_xlfn.IFERROR(B4/'Flock Inventory'!B15,0)</f>
        <v>0</v>
      </c>
    </row>
    <row r="5" spans="1:4" ht="12.75">
      <c r="A5" s="12" t="s">
        <v>44</v>
      </c>
      <c r="B5" s="36">
        <f>'Feed Costs'!D36</f>
        <v>0</v>
      </c>
      <c r="C5" s="36">
        <f>_xlfn.IFERROR(B5/'Flock Inventory'!B4,0)</f>
        <v>0</v>
      </c>
      <c r="D5" s="36">
        <f>_xlfn.IFERROR(B5/'Flock Inventory'!B15,0)</f>
        <v>0</v>
      </c>
    </row>
    <row r="6" spans="1:4" ht="12.75">
      <c r="A6" s="12" t="s">
        <v>45</v>
      </c>
      <c r="B6" s="36">
        <f>Labour!B19</f>
        <v>0</v>
      </c>
      <c r="C6" s="36">
        <f>_xlfn.IFERROR(B6/'Flock Inventory'!B4,0)</f>
        <v>0</v>
      </c>
      <c r="D6" s="36">
        <f>_xlfn.IFERROR(B6/'Flock Inventory'!B15,0)</f>
        <v>0</v>
      </c>
    </row>
    <row r="7" spans="1:4" ht="12.75">
      <c r="A7" s="12" t="s">
        <v>46</v>
      </c>
      <c r="B7" s="36">
        <f>'Fixed Costs'!B15</f>
        <v>0</v>
      </c>
      <c r="C7" s="36">
        <f>_xlfn.IFERROR(B7/'Flock Inventory'!B4,0)</f>
        <v>0</v>
      </c>
      <c r="D7" s="36">
        <f>_xlfn.IFERROR(B7/'Flock Inventory'!B15,0)</f>
        <v>0</v>
      </c>
    </row>
    <row r="9" spans="1:4" ht="12.75">
      <c r="A9" s="11" t="s">
        <v>47</v>
      </c>
      <c r="B9" s="36">
        <f>SUM(B4:B7)</f>
        <v>0</v>
      </c>
      <c r="C9" s="36">
        <f>_xlfn.IFERROR(B9/'Flock Inventory'!B4,0)</f>
        <v>0</v>
      </c>
      <c r="D9" s="36">
        <f>_xlfn.IFERROR(B9/'Flock Inventory'!B15,0)</f>
        <v>0</v>
      </c>
    </row>
    <row r="11" spans="1:4" ht="12.75">
      <c r="A11" s="11" t="s">
        <v>48</v>
      </c>
      <c r="B11" s="36">
        <f>Income!D39</f>
        <v>0</v>
      </c>
      <c r="C11" s="36">
        <f>_xlfn.IFERROR(B11/'Flock Inventory'!B4,0)</f>
        <v>0</v>
      </c>
      <c r="D11" s="36">
        <f>_xlfn.IFERROR(B11/'Flock Inventory'!B15,0)</f>
        <v>0</v>
      </c>
    </row>
    <row r="13" spans="1:4" ht="12.75">
      <c r="A13" s="11" t="s">
        <v>123</v>
      </c>
      <c r="B13" s="35">
        <f>(B11-B9)</f>
        <v>0</v>
      </c>
      <c r="C13" s="35">
        <f>_xlfn.IFERROR(B13/'Flock Inventory'!B4,0)</f>
        <v>0</v>
      </c>
      <c r="D13" s="35">
        <f>_xlfn.IFERROR(B13/'Flock Inventory'!B15,0)</f>
        <v>0</v>
      </c>
    </row>
    <row r="15" spans="1:7" ht="12.75">
      <c r="A15" s="11" t="s">
        <v>134</v>
      </c>
      <c r="C15" s="11" t="s">
        <v>193</v>
      </c>
      <c r="D15" s="11"/>
      <c r="E15" s="11"/>
      <c r="F15" s="11"/>
      <c r="G15" s="11"/>
    </row>
    <row r="16" spans="1:3" ht="12.75">
      <c r="A16" s="13" t="s">
        <v>0</v>
      </c>
      <c r="B16" s="37">
        <f>('Flock Inventory'!B4-'Flock Inventory'!B19-'Flock Inventory'!B20+'Flock Inventory'!B16)</f>
        <v>0</v>
      </c>
      <c r="C16" s="12" t="s">
        <v>135</v>
      </c>
    </row>
    <row r="17" spans="1:3" ht="12.75">
      <c r="A17" s="13" t="s">
        <v>1</v>
      </c>
      <c r="B17" s="37">
        <f>('Flock Inventory'!B5-'Flock Inventory'!B21+'Flock Inventory'!B18)</f>
        <v>0</v>
      </c>
      <c r="C17" s="12" t="s">
        <v>136</v>
      </c>
    </row>
    <row r="18" spans="1:3" ht="12.75">
      <c r="A18" s="13" t="s">
        <v>126</v>
      </c>
      <c r="B18" s="37">
        <f>('Flock Inventory'!B10+'Flock Inventory'!B14-'Flock Inventory'!B12-'Flock Inventory'!B13-'Flock Inventory'!B15-'Flock Inventory'!B11)</f>
        <v>0</v>
      </c>
      <c r="C18" s="12" t="s">
        <v>137</v>
      </c>
    </row>
    <row r="19" spans="1:3" ht="12.75">
      <c r="A19" s="13" t="s">
        <v>127</v>
      </c>
      <c r="B19" s="37">
        <f>'Flock Inventory'!B11</f>
        <v>0</v>
      </c>
      <c r="C19" s="12" t="s">
        <v>138</v>
      </c>
    </row>
  </sheetData>
  <sheetProtection password="87FC" sheet="1" selectLockedCells="1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Resources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M Jones</dc:creator>
  <cp:keywords/>
  <dc:description/>
  <cp:lastModifiedBy>SuperNT</cp:lastModifiedBy>
  <cp:lastPrinted>2012-04-04T17:33:10Z</cp:lastPrinted>
  <dcterms:created xsi:type="dcterms:W3CDTF">2011-12-14T18:07:29Z</dcterms:created>
  <dcterms:modified xsi:type="dcterms:W3CDTF">2013-06-12T14:36:13Z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